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4'!$C$1:$O$53</definedName>
  </definedNames>
  <calcPr calcId="125725"/>
</workbook>
</file>

<file path=xl/calcChain.xml><?xml version="1.0" encoding="utf-8"?>
<calcChain xmlns="http://schemas.openxmlformats.org/spreadsheetml/2006/main">
  <c r="G8" i="3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K23"/>
  <c r="E23" l="1"/>
  <c r="F23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7"/>
  <c r="N7" s="1"/>
  <c r="L23"/>
  <c r="L22"/>
  <c r="L21"/>
  <c r="L20"/>
  <c r="L19"/>
  <c r="L18"/>
  <c r="L17"/>
  <c r="L16"/>
  <c r="L15"/>
  <c r="L14"/>
  <c r="L13"/>
  <c r="L12"/>
  <c r="L11"/>
  <c r="L10"/>
  <c r="L9"/>
  <c r="L8"/>
  <c r="L7"/>
  <c r="F8" l="1"/>
  <c r="F10"/>
  <c r="F12"/>
  <c r="F14"/>
  <c r="F16"/>
  <c r="F18"/>
  <c r="F20"/>
  <c r="F22"/>
  <c r="F7"/>
  <c r="F9"/>
  <c r="F11"/>
  <c r="F13"/>
  <c r="F15"/>
  <c r="F17"/>
  <c r="F19"/>
  <c r="F21"/>
  <c r="G23"/>
  <c r="H23" s="1"/>
  <c r="G7"/>
  <c r="H7" l="1"/>
  <c r="I23"/>
  <c r="AN4"/>
  <c r="AM4"/>
  <c r="M23" l="1"/>
  <c r="N23" s="1"/>
  <c r="J22"/>
  <c r="J23"/>
  <c r="J21"/>
  <c r="J19"/>
  <c r="J17"/>
  <c r="J15"/>
  <c r="J13"/>
  <c r="J11"/>
  <c r="J9"/>
  <c r="J7"/>
  <c r="J20"/>
  <c r="J18"/>
  <c r="J16"/>
  <c r="J14"/>
  <c r="J12"/>
  <c r="J10"/>
  <c r="J8"/>
  <c r="AM7"/>
  <c r="AN7"/>
  <c r="AO17" l="1"/>
  <c r="AM24"/>
  <c r="AN5"/>
  <c r="AN6"/>
  <c r="AN8"/>
  <c r="AN9"/>
  <c r="AN10"/>
  <c r="AN11"/>
  <c r="AN12"/>
  <c r="AN13"/>
  <c r="AN14"/>
  <c r="AN15"/>
  <c r="AN16"/>
  <c r="AN17"/>
  <c r="AN18"/>
  <c r="AN19"/>
  <c r="AM5"/>
  <c r="AM6"/>
  <c r="AM8"/>
  <c r="AM9"/>
  <c r="AM10"/>
  <c r="AM11"/>
  <c r="AM12"/>
  <c r="AM13"/>
  <c r="AM14"/>
  <c r="AM15"/>
  <c r="AM16"/>
  <c r="AM17"/>
  <c r="AM18"/>
  <c r="AM19"/>
  <c r="AO14" l="1"/>
  <c r="AO12"/>
  <c r="AO5"/>
  <c r="AO18"/>
  <c r="AO19"/>
  <c r="AO13"/>
  <c r="AO7"/>
  <c r="AO6"/>
  <c r="AO11"/>
  <c r="AO10"/>
  <c r="AO4"/>
  <c r="AO9"/>
  <c r="AO15"/>
  <c r="AO8"/>
  <c r="AO16"/>
</calcChain>
</file>

<file path=xl/sharedStrings.xml><?xml version="1.0" encoding="utf-8"?>
<sst xmlns="http://schemas.openxmlformats.org/spreadsheetml/2006/main" count="68" uniqueCount="60">
  <si>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</si>
  <si>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</si>
  <si>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</si>
  <si>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</si>
  <si>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</si>
  <si>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</si>
  <si>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</si>
  <si>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</si>
  <si>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</si>
  <si>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</si>
  <si>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</si>
  <si>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</si>
  <si>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</si>
  <si>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</si>
  <si>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</si>
  <si>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</si>
  <si>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</si>
  <si>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</si>
  <si>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</si>
  <si>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</si>
  <si>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</si>
  <si>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</si>
  <si>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34R</t>
  </si>
  <si>
    <t>Μεταβολή
2013-2014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</si>
  <si>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</si>
  <si>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</si>
  <si>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</si>
  <si>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</si>
  <si>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</si>
  <si>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</si>
  <si>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</si>
  <si>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</si>
  <si>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</si>
  <si>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</si>
  <si>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</si>
  <si>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</si>
  <si>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</si>
  <si>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</si>
  <si>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</si>
  <si>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</si>
  <si>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</si>
  <si>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</si>
  <si>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</si>
  <si>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</si>
  <si>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</si>
  <si>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</si>
  <si>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</si>
  <si>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</si>
  <si>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</si>
  <si>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</si>
  <si>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</si>
  <si>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</si>
  <si>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</si>
  <si>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</si>
  <si>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Μάιος 2014</t>
  </si>
  <si>
    <t>Ιούνιος 2013</t>
  </si>
  <si>
    <t>Ιούνιος 2014</t>
  </si>
  <si>
    <t xml:space="preserve">Μάιος-Ιούνιος 2014 </t>
  </si>
  <si>
    <t>Ετήσια μεταβολή, Ιούνιος 2013 -2014 και μηνιαία μεταβολή</t>
  </si>
  <si>
    <t>Μάιος-Ιούνιος 2014</t>
  </si>
</sst>
</file>

<file path=xl/styles.xml><?xml version="1.0" encoding="utf-8"?>
<styleSheet xmlns="http://schemas.openxmlformats.org/spreadsheetml/2006/main">
  <numFmts count="1">
    <numFmt numFmtId="164" formatCode="0.0%"/>
  </numFmts>
  <fonts count="28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b/>
      <sz val="10"/>
      <color indexed="10"/>
      <name val="Arial Greek"/>
    </font>
    <font>
      <b/>
      <sz val="10"/>
      <color indexed="10"/>
      <name val="Arial"/>
      <family val="2"/>
      <charset val="161"/>
    </font>
    <font>
      <b/>
      <sz val="9"/>
      <name val="Arial Greek"/>
      <family val="2"/>
      <charset val="161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b/>
      <sz val="4"/>
      <name val="Arial"/>
      <family val="2"/>
    </font>
    <font>
      <sz val="4"/>
      <name val="Arial"/>
      <family val="2"/>
      <charset val="161"/>
    </font>
    <font>
      <sz val="10"/>
      <name val="Arial Greek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9" fillId="0" borderId="1" xfId="0" applyFont="1" applyBorder="1" applyAlignment="1">
      <alignment horizontal="center"/>
    </xf>
    <xf numFmtId="0" fontId="7" fillId="0" borderId="0" xfId="0" applyFont="1"/>
    <xf numFmtId="3" fontId="8" fillId="0" borderId="2" xfId="0" applyNumberFormat="1" applyFont="1" applyBorder="1"/>
    <xf numFmtId="3" fontId="8" fillId="0" borderId="3" xfId="0" applyNumberFormat="1" applyFont="1" applyBorder="1"/>
    <xf numFmtId="164" fontId="8" fillId="0" borderId="4" xfId="0" applyNumberFormat="1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5" fillId="0" borderId="0" xfId="0" applyNumberFormat="1" applyFont="1" applyBorder="1"/>
    <xf numFmtId="0" fontId="5" fillId="0" borderId="0" xfId="0" applyFont="1"/>
    <xf numFmtId="0" fontId="11" fillId="0" borderId="4" xfId="0" applyFont="1" applyBorder="1"/>
    <xf numFmtId="0" fontId="12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0" xfId="0" applyFont="1"/>
    <xf numFmtId="0" fontId="15" fillId="0" borderId="0" xfId="0" applyFont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9" fontId="15" fillId="0" borderId="0" xfId="0" applyNumberFormat="1" applyFont="1" applyBorder="1"/>
    <xf numFmtId="3" fontId="17" fillId="0" borderId="0" xfId="0" applyNumberFormat="1" applyFont="1" applyBorder="1"/>
    <xf numFmtId="164" fontId="17" fillId="0" borderId="0" xfId="0" applyNumberFormat="1" applyFont="1" applyBorder="1"/>
    <xf numFmtId="3" fontId="18" fillId="0" borderId="0" xfId="0" applyNumberFormat="1" applyFont="1" applyBorder="1"/>
    <xf numFmtId="9" fontId="18" fillId="0" borderId="0" xfId="1" applyFont="1" applyBorder="1"/>
    <xf numFmtId="9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0" fillId="0" borderId="0" xfId="0" applyFont="1"/>
    <xf numFmtId="0" fontId="2" fillId="0" borderId="12" xfId="0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0" borderId="0" xfId="0" applyFont="1"/>
    <xf numFmtId="0" fontId="4" fillId="0" borderId="0" xfId="0" applyFont="1" applyBorder="1"/>
    <xf numFmtId="0" fontId="1" fillId="0" borderId="13" xfId="0" applyFont="1" applyBorder="1"/>
    <xf numFmtId="0" fontId="2" fillId="0" borderId="13" xfId="0" applyFont="1" applyBorder="1"/>
    <xf numFmtId="0" fontId="1" fillId="0" borderId="10" xfId="0" applyFont="1" applyBorder="1"/>
    <xf numFmtId="0" fontId="1" fillId="0" borderId="14" xfId="0" applyFont="1" applyBorder="1"/>
    <xf numFmtId="0" fontId="5" fillId="0" borderId="16" xfId="0" applyFont="1" applyBorder="1" applyAlignment="1"/>
    <xf numFmtId="0" fontId="5" fillId="0" borderId="16" xfId="0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9" fontId="1" fillId="0" borderId="18" xfId="0" applyNumberFormat="1" applyFont="1" applyBorder="1"/>
    <xf numFmtId="0" fontId="10" fillId="0" borderId="19" xfId="0" applyFont="1" applyBorder="1"/>
    <xf numFmtId="0" fontId="10" fillId="0" borderId="19" xfId="0" quotePrefix="1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quotePrefix="1" applyFont="1" applyBorder="1" applyAlignment="1">
      <alignment horizontal="left"/>
    </xf>
    <xf numFmtId="0" fontId="13" fillId="0" borderId="21" xfId="0" applyFont="1" applyFill="1" applyBorder="1"/>
    <xf numFmtId="3" fontId="21" fillId="0" borderId="18" xfId="0" applyNumberFormat="1" applyFont="1" applyBorder="1"/>
    <xf numFmtId="164" fontId="21" fillId="0" borderId="18" xfId="0" applyNumberFormat="1" applyFont="1" applyBorder="1"/>
    <xf numFmtId="3" fontId="1" fillId="0" borderId="18" xfId="0" applyNumberFormat="1" applyFont="1" applyBorder="1"/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25" fillId="0" borderId="18" xfId="0" applyFont="1" applyBorder="1"/>
    <xf numFmtId="3" fontId="1" fillId="0" borderId="22" xfId="0" applyNumberFormat="1" applyFont="1" applyBorder="1"/>
    <xf numFmtId="3" fontId="5" fillId="0" borderId="23" xfId="0" applyNumberFormat="1" applyFont="1" applyBorder="1"/>
    <xf numFmtId="0" fontId="5" fillId="0" borderId="8" xfId="0" applyFont="1" applyBorder="1"/>
    <xf numFmtId="164" fontId="5" fillId="0" borderId="24" xfId="0" applyNumberFormat="1" applyFont="1" applyBorder="1"/>
    <xf numFmtId="0" fontId="1" fillId="0" borderId="1" xfId="0" applyFont="1" applyBorder="1"/>
    <xf numFmtId="0" fontId="2" fillId="0" borderId="1" xfId="0" applyFont="1" applyBorder="1"/>
    <xf numFmtId="164" fontId="1" fillId="0" borderId="4" xfId="0" applyNumberFormat="1" applyFont="1" applyBorder="1"/>
    <xf numFmtId="0" fontId="0" fillId="0" borderId="18" xfId="0" applyNumberFormat="1" applyBorder="1"/>
    <xf numFmtId="0" fontId="26" fillId="2" borderId="25" xfId="0" applyFont="1" applyFill="1" applyBorder="1"/>
    <xf numFmtId="0" fontId="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18" xfId="0" applyBorder="1"/>
    <xf numFmtId="3" fontId="5" fillId="0" borderId="26" xfId="0" applyNumberFormat="1" applyFont="1" applyBorder="1" applyAlignment="1">
      <alignment horizontal="center"/>
    </xf>
    <xf numFmtId="9" fontId="5" fillId="0" borderId="26" xfId="0" applyNumberFormat="1" applyFont="1" applyBorder="1"/>
    <xf numFmtId="3" fontId="10" fillId="0" borderId="26" xfId="0" applyNumberFormat="1" applyFont="1" applyBorder="1"/>
    <xf numFmtId="164" fontId="10" fillId="0" borderId="26" xfId="0" applyNumberFormat="1" applyFont="1" applyBorder="1"/>
    <xf numFmtId="3" fontId="5" fillId="0" borderId="26" xfId="0" applyNumberFormat="1" applyFont="1" applyBorder="1"/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Οικονομική Δραστηριότητα  τον Ιούνιο του 2013 και 2014</a:t>
            </a:r>
          </a:p>
        </c:rich>
      </c:tx>
      <c:layout>
        <c:manualLayout>
          <c:xMode val="edge"/>
          <c:yMode val="edge"/>
          <c:x val="0.11239669421487604"/>
          <c:y val="4.32692307692307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16438356164454"/>
          <c:y val="0.30516571837275736"/>
          <c:w val="0.76883561643836484"/>
          <c:h val="0.4882651493964083"/>
        </c:manualLayout>
      </c:layout>
      <c:barChart>
        <c:barDir val="col"/>
        <c:grouping val="clustered"/>
        <c:ser>
          <c:idx val="0"/>
          <c:order val="0"/>
          <c:tx>
            <c:strRef>
              <c:f>'Πίνακας 4'!$AM$3</c:f>
              <c:strCache>
                <c:ptCount val="1"/>
                <c:pt idx="0">
                  <c:v>2013</c:v>
                </c:pt>
              </c:strCache>
            </c:strRef>
          </c:tx>
          <c:val>
            <c:numRef>
              <c:f>'Πίνακας 4'!$AM$4:$AM$19</c:f>
              <c:numCache>
                <c:formatCode>#,##0</c:formatCode>
                <c:ptCount val="16"/>
                <c:pt idx="0">
                  <c:v>231</c:v>
                </c:pt>
                <c:pt idx="1">
                  <c:v>129</c:v>
                </c:pt>
                <c:pt idx="2">
                  <c:v>5043</c:v>
                </c:pt>
                <c:pt idx="3">
                  <c:v>30</c:v>
                </c:pt>
                <c:pt idx="4">
                  <c:v>112</c:v>
                </c:pt>
                <c:pt idx="5">
                  <c:v>7747</c:v>
                </c:pt>
                <c:pt idx="6">
                  <c:v>9730</c:v>
                </c:pt>
                <c:pt idx="7">
                  <c:v>1177</c:v>
                </c:pt>
                <c:pt idx="8">
                  <c:v>3895</c:v>
                </c:pt>
                <c:pt idx="9">
                  <c:v>751</c:v>
                </c:pt>
                <c:pt idx="10">
                  <c:v>887</c:v>
                </c:pt>
                <c:pt idx="11">
                  <c:v>308</c:v>
                </c:pt>
                <c:pt idx="12">
                  <c:v>4242</c:v>
                </c:pt>
                <c:pt idx="13">
                  <c:v>3199</c:v>
                </c:pt>
                <c:pt idx="14">
                  <c:v>4799</c:v>
                </c:pt>
                <c:pt idx="15">
                  <c:v>4583</c:v>
                </c:pt>
              </c:numCache>
            </c:numRef>
          </c:val>
        </c:ser>
        <c:ser>
          <c:idx val="1"/>
          <c:order val="1"/>
          <c:tx>
            <c:strRef>
              <c:f>'Πίνακας 4'!$AN$3</c:f>
              <c:strCache>
                <c:ptCount val="1"/>
                <c:pt idx="0">
                  <c:v>2014</c:v>
                </c:pt>
              </c:strCache>
            </c:strRef>
          </c:tx>
          <c:val>
            <c:numRef>
              <c:f>'Πίνακας 4'!$AN$4:$AN$19</c:f>
              <c:numCache>
                <c:formatCode>#,##0</c:formatCode>
                <c:ptCount val="16"/>
                <c:pt idx="0">
                  <c:v>236</c:v>
                </c:pt>
                <c:pt idx="1">
                  <c:v>97</c:v>
                </c:pt>
                <c:pt idx="2">
                  <c:v>4294</c:v>
                </c:pt>
                <c:pt idx="3">
                  <c:v>63</c:v>
                </c:pt>
                <c:pt idx="4">
                  <c:v>116</c:v>
                </c:pt>
                <c:pt idx="5">
                  <c:v>6597</c:v>
                </c:pt>
                <c:pt idx="6">
                  <c:v>8063</c:v>
                </c:pt>
                <c:pt idx="7">
                  <c:v>1295</c:v>
                </c:pt>
                <c:pt idx="8">
                  <c:v>3864</c:v>
                </c:pt>
                <c:pt idx="9">
                  <c:v>651</c:v>
                </c:pt>
                <c:pt idx="10">
                  <c:v>2019</c:v>
                </c:pt>
                <c:pt idx="11">
                  <c:v>277</c:v>
                </c:pt>
                <c:pt idx="12">
                  <c:v>4701</c:v>
                </c:pt>
                <c:pt idx="13">
                  <c:v>520</c:v>
                </c:pt>
                <c:pt idx="14">
                  <c:v>6283</c:v>
                </c:pt>
                <c:pt idx="15">
                  <c:v>5849</c:v>
                </c:pt>
              </c:numCache>
            </c:numRef>
          </c:val>
        </c:ser>
        <c:axId val="58533760"/>
        <c:axId val="58736640"/>
      </c:barChart>
      <c:catAx>
        <c:axId val="585337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58736640"/>
        <c:crosses val="autoZero"/>
        <c:auto val="1"/>
        <c:lblAlgn val="ctr"/>
        <c:lblOffset val="100"/>
        <c:tickLblSkip val="1"/>
        <c:tickMarkSkip val="1"/>
      </c:catAx>
      <c:valAx>
        <c:axId val="58736640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5853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35918960545"/>
          <c:y val="0.46396577831617197"/>
          <c:w val="7.7558057308952044E-2"/>
          <c:h val="0.17117201695941817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 alignWithMargins="0"/>
    <c:pageMargins b="1" l="0.75000000000000344" r="0.75000000000000344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9"/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2013 και 2014 κατά οικονομική δραστηριότητα - Ιούνιος</a:t>
            </a:r>
            <a:endParaRPr lang="el-GR" sz="105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rich>
      </c:tx>
      <c:layout>
        <c:manualLayout>
          <c:xMode val="edge"/>
          <c:yMode val="edge"/>
          <c:x val="0.13935618586503953"/>
          <c:y val="3.9525691699604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5958904109589039E-2"/>
          <c:y val="0.2275992424023941"/>
          <c:w val="0.91537866224433384"/>
          <c:h val="0.63818407314470749"/>
        </c:manualLayout>
      </c:layout>
      <c:barChart>
        <c:barDir val="bar"/>
        <c:grouping val="clustered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Val val="1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Val val="1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5</c:v>
                </c:pt>
                <c:pt idx="1">
                  <c:v>-32</c:v>
                </c:pt>
                <c:pt idx="2">
                  <c:v>-749</c:v>
                </c:pt>
                <c:pt idx="3">
                  <c:v>33</c:v>
                </c:pt>
                <c:pt idx="4">
                  <c:v>4</c:v>
                </c:pt>
                <c:pt idx="5">
                  <c:v>-1150</c:v>
                </c:pt>
                <c:pt idx="6">
                  <c:v>-1667</c:v>
                </c:pt>
                <c:pt idx="7">
                  <c:v>118</c:v>
                </c:pt>
                <c:pt idx="8">
                  <c:v>-31</c:v>
                </c:pt>
                <c:pt idx="9">
                  <c:v>-100</c:v>
                </c:pt>
                <c:pt idx="10">
                  <c:v>1132</c:v>
                </c:pt>
                <c:pt idx="11">
                  <c:v>-31</c:v>
                </c:pt>
                <c:pt idx="12">
                  <c:v>459</c:v>
                </c:pt>
                <c:pt idx="13">
                  <c:v>-2679</c:v>
                </c:pt>
                <c:pt idx="14">
                  <c:v>1484</c:v>
                </c:pt>
                <c:pt idx="15">
                  <c:v>1266</c:v>
                </c:pt>
              </c:numCache>
            </c:numRef>
          </c:val>
        </c:ser>
        <c:axId val="95281536"/>
        <c:axId val="95283456"/>
      </c:barChart>
      <c:catAx>
        <c:axId val="95281536"/>
        <c:scaling>
          <c:orientation val="minMax"/>
        </c:scaling>
        <c:delete val="1"/>
        <c:axPos val="l"/>
        <c:tickLblPos val="nextTo"/>
        <c:crossAx val="95283456"/>
        <c:crosses val="autoZero"/>
        <c:auto val="1"/>
        <c:lblAlgn val="ctr"/>
        <c:lblOffset val="100"/>
      </c:catAx>
      <c:valAx>
        <c:axId val="95283456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95281536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344" r="0.750000000000003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9525</xdr:rowOff>
    </xdr:from>
    <xdr:to>
      <xdr:col>13</xdr:col>
      <xdr:colOff>400050</xdr:colOff>
      <xdr:row>35</xdr:row>
      <xdr:rowOff>123825</xdr:rowOff>
    </xdr:to>
    <xdr:graphicFrame macro="">
      <xdr:nvGraphicFramePr>
        <xdr:cNvPr id="104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35</xdr:row>
      <xdr:rowOff>142875</xdr:rowOff>
    </xdr:from>
    <xdr:to>
      <xdr:col>13</xdr:col>
      <xdr:colOff>381000</xdr:colOff>
      <xdr:row>50</xdr:row>
      <xdr:rowOff>123825</xdr:rowOff>
    </xdr:to>
    <xdr:graphicFrame macro="">
      <xdr:nvGraphicFramePr>
        <xdr:cNvPr id="105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5"/>
  <sheetViews>
    <sheetView tabSelected="1" workbookViewId="0">
      <selection activeCell="O34" sqref="O34"/>
    </sheetView>
  </sheetViews>
  <sheetFormatPr defaultRowHeight="12.75"/>
  <cols>
    <col min="1" max="3" width="2.7109375" customWidth="1"/>
    <col min="4" max="4" width="21" style="22" customWidth="1"/>
    <col min="5" max="5" width="6.28515625" customWidth="1"/>
    <col min="6" max="6" width="6.5703125" customWidth="1"/>
    <col min="7" max="7" width="6" customWidth="1"/>
    <col min="8" max="8" width="7.85546875" customWidth="1"/>
    <col min="9" max="9" width="6.5703125" bestFit="1" customWidth="1"/>
    <col min="10" max="10" width="7.85546875" customWidth="1"/>
    <col min="11" max="11" width="6.5703125" bestFit="1" customWidth="1"/>
    <col min="12" max="12" width="6.7109375" customWidth="1"/>
    <col min="13" max="13" width="6.85546875" customWidth="1"/>
    <col min="14" max="14" width="7.5703125" customWidth="1"/>
    <col min="15" max="38" width="7.28515625" customWidth="1"/>
    <col min="40" max="40" width="5.42578125" customWidth="1"/>
    <col min="41" max="41" width="14.42578125" customWidth="1"/>
    <col min="42" max="42" width="11.5703125" customWidth="1"/>
    <col min="43" max="43" width="11.140625" customWidth="1"/>
    <col min="45" max="45" width="13.7109375" customWidth="1"/>
    <col min="46" max="46" width="14" customWidth="1"/>
  </cols>
  <sheetData>
    <row r="1" spans="1:41" s="38" customFormat="1">
      <c r="C1" s="87" t="s">
        <v>21</v>
      </c>
      <c r="D1" s="87"/>
      <c r="E1" s="87"/>
      <c r="F1" s="87"/>
      <c r="G1" s="87"/>
      <c r="H1" s="87"/>
      <c r="I1" s="87"/>
      <c r="J1" s="87"/>
      <c r="K1" s="87"/>
      <c r="L1" s="87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37"/>
    </row>
    <row r="2" spans="1:41" s="38" customFormat="1" ht="13.5" thickBot="1">
      <c r="C2" s="41" t="s">
        <v>58</v>
      </c>
      <c r="D2" s="17"/>
      <c r="E2" s="41"/>
      <c r="F2" s="41"/>
      <c r="G2" s="41"/>
      <c r="H2" s="41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39"/>
    </row>
    <row r="3" spans="1:41" s="6" customFormat="1" ht="13.5" customHeight="1" thickBot="1">
      <c r="C3" s="47" t="s">
        <v>59</v>
      </c>
      <c r="D3" s="47"/>
      <c r="E3" s="46"/>
      <c r="F3" s="46"/>
      <c r="G3" s="46"/>
      <c r="H3" s="46"/>
      <c r="I3" s="90"/>
      <c r="J3" s="90"/>
      <c r="K3" s="90"/>
      <c r="L3" s="90"/>
      <c r="M3" s="90"/>
      <c r="N3" s="9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5">
        <v>2013</v>
      </c>
      <c r="AN3" s="5">
        <v>2014</v>
      </c>
    </row>
    <row r="4" spans="1:41" s="6" customFormat="1" ht="55.5" customHeight="1" thickBot="1">
      <c r="C4" s="74"/>
      <c r="D4" s="75" t="s">
        <v>1</v>
      </c>
      <c r="E4" s="88" t="s">
        <v>54</v>
      </c>
      <c r="F4" s="89"/>
      <c r="G4" s="91" t="s">
        <v>57</v>
      </c>
      <c r="H4" s="92"/>
      <c r="I4" s="88" t="s">
        <v>55</v>
      </c>
      <c r="J4" s="89"/>
      <c r="K4" s="88" t="s">
        <v>56</v>
      </c>
      <c r="L4" s="89"/>
      <c r="M4" s="88" t="s">
        <v>23</v>
      </c>
      <c r="N4" s="89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11"/>
      <c r="AM4" s="7">
        <f>I7</f>
        <v>231</v>
      </c>
      <c r="AN4" s="8">
        <f>K7</f>
        <v>236</v>
      </c>
      <c r="AO4" s="9">
        <f>L7</f>
        <v>5.2531997774067892E-3</v>
      </c>
    </row>
    <row r="5" spans="1:41" s="6" customFormat="1" ht="13.5" thickBot="1">
      <c r="C5" s="42"/>
      <c r="D5" s="43" t="s">
        <v>2</v>
      </c>
      <c r="E5" s="20" t="s">
        <v>3</v>
      </c>
      <c r="F5" s="20" t="s">
        <v>4</v>
      </c>
      <c r="G5" s="36" t="s">
        <v>3</v>
      </c>
      <c r="H5" s="21" t="s">
        <v>4</v>
      </c>
      <c r="I5" s="1" t="s">
        <v>3</v>
      </c>
      <c r="J5" s="13" t="s">
        <v>4</v>
      </c>
      <c r="K5" s="1" t="s">
        <v>3</v>
      </c>
      <c r="L5" s="13" t="s">
        <v>4</v>
      </c>
      <c r="M5" s="1" t="s">
        <v>3</v>
      </c>
      <c r="N5" s="13" t="s">
        <v>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7">
        <f t="shared" ref="AM5:AM19" si="0">I8</f>
        <v>129</v>
      </c>
      <c r="AN5" s="8">
        <f t="shared" ref="AN5:AN19" si="1">K8</f>
        <v>97</v>
      </c>
      <c r="AO5" s="9">
        <f t="shared" ref="AO5:AO19" si="2">L8</f>
        <v>2.1591541457985533E-3</v>
      </c>
    </row>
    <row r="6" spans="1:41" s="6" customFormat="1" ht="13.5" thickBot="1">
      <c r="A6" s="6" t="s">
        <v>36</v>
      </c>
      <c r="B6" s="78" t="s">
        <v>37</v>
      </c>
      <c r="C6" s="44"/>
      <c r="D6" s="45"/>
      <c r="E6" s="48"/>
      <c r="F6" s="49"/>
      <c r="G6" s="50"/>
      <c r="H6" s="49"/>
      <c r="I6" s="48"/>
      <c r="J6" s="51"/>
      <c r="K6" s="48"/>
      <c r="L6" s="51"/>
      <c r="M6" s="48"/>
      <c r="N6" s="51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3"/>
      <c r="AM6" s="7">
        <f t="shared" si="0"/>
        <v>5043</v>
      </c>
      <c r="AN6" s="8">
        <f t="shared" si="1"/>
        <v>4294</v>
      </c>
      <c r="AO6" s="9">
        <f t="shared" si="2"/>
        <v>9.5581524763494713E-2</v>
      </c>
    </row>
    <row r="7" spans="1:41" s="6" customFormat="1" ht="16.5" thickBot="1">
      <c r="A7" s="79" t="s">
        <v>38</v>
      </c>
      <c r="B7" s="79" t="s">
        <v>24</v>
      </c>
      <c r="C7" s="14">
        <v>1</v>
      </c>
      <c r="D7" s="57" t="s">
        <v>5</v>
      </c>
      <c r="E7" s="77">
        <v>242</v>
      </c>
      <c r="F7" s="56">
        <f>E7/E23</f>
        <v>5.5291537196125026E-3</v>
      </c>
      <c r="G7" s="62">
        <f>K7-E7</f>
        <v>-6</v>
      </c>
      <c r="H7" s="63">
        <f>G7/E7</f>
        <v>-2.4793388429752067E-2</v>
      </c>
      <c r="I7" s="69">
        <v>231</v>
      </c>
      <c r="J7" s="56">
        <f>I7/I23</f>
        <v>4.9292618910441073E-3</v>
      </c>
      <c r="K7" s="77">
        <v>236</v>
      </c>
      <c r="L7" s="56">
        <f>K7/K23</f>
        <v>5.2531997774067892E-3</v>
      </c>
      <c r="M7" s="64">
        <f>K7-I7</f>
        <v>5</v>
      </c>
      <c r="N7" s="76">
        <f>M7/I7</f>
        <v>2.1645021645021644E-2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12"/>
      <c r="AM7" s="7">
        <f t="shared" si="0"/>
        <v>30</v>
      </c>
      <c r="AN7" s="8">
        <f t="shared" si="1"/>
        <v>63</v>
      </c>
      <c r="AO7" s="9">
        <f t="shared" si="2"/>
        <v>1.4023372287145241E-3</v>
      </c>
    </row>
    <row r="8" spans="1:41" s="6" customFormat="1" ht="16.5" thickBot="1">
      <c r="A8" s="79" t="s">
        <v>39</v>
      </c>
      <c r="B8" s="79" t="s">
        <v>25</v>
      </c>
      <c r="C8" s="14">
        <v>2</v>
      </c>
      <c r="D8" s="57" t="s">
        <v>6</v>
      </c>
      <c r="E8" s="77">
        <v>97</v>
      </c>
      <c r="F8" s="56">
        <f>E8/E23</f>
        <v>2.2162310363736063E-3</v>
      </c>
      <c r="G8" s="62">
        <f t="shared" ref="G8:G22" si="3">K8-E8</f>
        <v>0</v>
      </c>
      <c r="H8" s="63">
        <f t="shared" ref="H8:H23" si="4">G8/E8</f>
        <v>0</v>
      </c>
      <c r="I8" s="69">
        <v>129</v>
      </c>
      <c r="J8" s="56">
        <f>I8/I23</f>
        <v>2.7527046924012547E-3</v>
      </c>
      <c r="K8" s="77">
        <v>97</v>
      </c>
      <c r="L8" s="56">
        <f>K8/K23</f>
        <v>2.1591541457985533E-3</v>
      </c>
      <c r="M8" s="64">
        <f t="shared" ref="M8:M23" si="5">K8-I8</f>
        <v>-32</v>
      </c>
      <c r="N8" s="76">
        <f t="shared" ref="N8:N22" si="6">M8/I8</f>
        <v>-0.24806201550387597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12"/>
      <c r="AM8" s="7">
        <f t="shared" si="0"/>
        <v>112</v>
      </c>
      <c r="AN8" s="8">
        <f t="shared" si="1"/>
        <v>116</v>
      </c>
      <c r="AO8" s="9">
        <f t="shared" si="2"/>
        <v>2.5820812465219812E-3</v>
      </c>
    </row>
    <row r="9" spans="1:41" s="6" customFormat="1" ht="16.5" thickBot="1">
      <c r="A9" s="79" t="s">
        <v>40</v>
      </c>
      <c r="B9" s="79" t="s">
        <v>26</v>
      </c>
      <c r="C9" s="14">
        <v>3</v>
      </c>
      <c r="D9" s="58" t="s">
        <v>7</v>
      </c>
      <c r="E9" s="77">
        <v>4480</v>
      </c>
      <c r="F9" s="56">
        <f>E9/E23</f>
        <v>0.10235788704076038</v>
      </c>
      <c r="G9" s="62">
        <f t="shared" si="3"/>
        <v>-186</v>
      </c>
      <c r="H9" s="63">
        <f t="shared" si="4"/>
        <v>-4.1517857142857141E-2</v>
      </c>
      <c r="I9" s="69">
        <v>5043</v>
      </c>
      <c r="J9" s="56">
        <f>I9/I23</f>
        <v>0.10761154855643044</v>
      </c>
      <c r="K9" s="77">
        <v>4294</v>
      </c>
      <c r="L9" s="56">
        <f>K9/K23</f>
        <v>9.5581524763494713E-2</v>
      </c>
      <c r="M9" s="64">
        <f t="shared" si="5"/>
        <v>-749</v>
      </c>
      <c r="N9" s="76">
        <f t="shared" si="6"/>
        <v>-0.14852270473924251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12"/>
      <c r="AM9" s="7">
        <f t="shared" si="0"/>
        <v>7747</v>
      </c>
      <c r="AN9" s="8">
        <f t="shared" si="1"/>
        <v>6597</v>
      </c>
      <c r="AO9" s="9">
        <f t="shared" si="2"/>
        <v>0.14684474123539232</v>
      </c>
    </row>
    <row r="10" spans="1:41" s="6" customFormat="1" ht="16.5" thickBot="1">
      <c r="A10" s="79" t="s">
        <v>41</v>
      </c>
      <c r="B10" s="79" t="s">
        <v>27</v>
      </c>
      <c r="C10" s="14">
        <v>4</v>
      </c>
      <c r="D10" s="58" t="s">
        <v>8</v>
      </c>
      <c r="E10" s="77">
        <v>60</v>
      </c>
      <c r="F10" s="56">
        <f>E10/E23</f>
        <v>1.3708645585816122E-3</v>
      </c>
      <c r="G10" s="62">
        <f t="shared" si="3"/>
        <v>3</v>
      </c>
      <c r="H10" s="63">
        <f t="shared" si="4"/>
        <v>0.05</v>
      </c>
      <c r="I10" s="69">
        <v>30</v>
      </c>
      <c r="J10" s="56">
        <f>I10/I23</f>
        <v>6.4016388195378021E-4</v>
      </c>
      <c r="K10" s="77">
        <v>63</v>
      </c>
      <c r="L10" s="56">
        <f>K10/K23</f>
        <v>1.4023372287145241E-3</v>
      </c>
      <c r="M10" s="64">
        <f t="shared" si="5"/>
        <v>33</v>
      </c>
      <c r="N10" s="76">
        <f t="shared" si="6"/>
        <v>1.1000000000000001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12"/>
      <c r="AM10" s="7">
        <f t="shared" si="0"/>
        <v>9730</v>
      </c>
      <c r="AN10" s="8">
        <f t="shared" si="1"/>
        <v>8063</v>
      </c>
      <c r="AO10" s="9">
        <f t="shared" si="2"/>
        <v>0.17947690595436838</v>
      </c>
    </row>
    <row r="11" spans="1:41" s="6" customFormat="1" ht="16.5" thickBot="1">
      <c r="A11" s="79" t="s">
        <v>42</v>
      </c>
      <c r="B11" s="79" t="s">
        <v>28</v>
      </c>
      <c r="C11" s="14">
        <v>5</v>
      </c>
      <c r="D11" s="59" t="s">
        <v>9</v>
      </c>
      <c r="E11" s="77">
        <v>118</v>
      </c>
      <c r="F11" s="56">
        <f>E11/E23</f>
        <v>2.6960336318771704E-3</v>
      </c>
      <c r="G11" s="62">
        <f t="shared" si="3"/>
        <v>-2</v>
      </c>
      <c r="H11" s="63">
        <f t="shared" si="4"/>
        <v>-1.6949152542372881E-2</v>
      </c>
      <c r="I11" s="69">
        <v>112</v>
      </c>
      <c r="J11" s="56">
        <f>I11/I23</f>
        <v>2.3899451592941127E-3</v>
      </c>
      <c r="K11" s="77">
        <v>116</v>
      </c>
      <c r="L11" s="56">
        <f>K11/K23</f>
        <v>2.5820812465219812E-3</v>
      </c>
      <c r="M11" s="64">
        <f t="shared" si="5"/>
        <v>4</v>
      </c>
      <c r="N11" s="76">
        <f t="shared" si="6"/>
        <v>3.5714285714285712E-2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12"/>
      <c r="AM11" s="7">
        <f t="shared" si="0"/>
        <v>1177</v>
      </c>
      <c r="AN11" s="8">
        <f t="shared" si="1"/>
        <v>1295</v>
      </c>
      <c r="AO11" s="9">
        <f t="shared" si="2"/>
        <v>2.8825820812465219E-2</v>
      </c>
    </row>
    <row r="12" spans="1:41" s="6" customFormat="1" ht="16.5" thickBot="1">
      <c r="A12" s="79" t="s">
        <v>43</v>
      </c>
      <c r="B12" s="79" t="s">
        <v>29</v>
      </c>
      <c r="C12" s="14">
        <v>6</v>
      </c>
      <c r="D12" s="59" t="s">
        <v>10</v>
      </c>
      <c r="E12" s="77">
        <v>6691</v>
      </c>
      <c r="F12" s="56">
        <f>E12/E23</f>
        <v>0.15287424602449279</v>
      </c>
      <c r="G12" s="62">
        <f t="shared" si="3"/>
        <v>-94</v>
      </c>
      <c r="H12" s="63">
        <f t="shared" si="4"/>
        <v>-1.4048722164101031E-2</v>
      </c>
      <c r="I12" s="69">
        <v>7747</v>
      </c>
      <c r="J12" s="56">
        <f>I12/I23</f>
        <v>0.16531165311653118</v>
      </c>
      <c r="K12" s="77">
        <v>6597</v>
      </c>
      <c r="L12" s="56">
        <f>K12/K23</f>
        <v>0.14684474123539232</v>
      </c>
      <c r="M12" s="64">
        <f t="shared" si="5"/>
        <v>-1150</v>
      </c>
      <c r="N12" s="76">
        <f t="shared" si="6"/>
        <v>-0.14844455918420033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12"/>
      <c r="AM12" s="7">
        <f t="shared" si="0"/>
        <v>3895</v>
      </c>
      <c r="AN12" s="8">
        <f t="shared" si="1"/>
        <v>3864</v>
      </c>
      <c r="AO12" s="9">
        <f t="shared" si="2"/>
        <v>8.6010016694490821E-2</v>
      </c>
    </row>
    <row r="13" spans="1:41" s="6" customFormat="1" ht="16.5" thickBot="1">
      <c r="A13" s="79" t="s">
        <v>44</v>
      </c>
      <c r="B13" s="79" t="s">
        <v>30</v>
      </c>
      <c r="C13" s="14">
        <v>7</v>
      </c>
      <c r="D13" s="58" t="s">
        <v>11</v>
      </c>
      <c r="E13" s="77">
        <v>8169</v>
      </c>
      <c r="F13" s="56">
        <f>E13/E23</f>
        <v>0.18664320965088649</v>
      </c>
      <c r="G13" s="62">
        <f t="shared" si="3"/>
        <v>-106</v>
      </c>
      <c r="H13" s="63">
        <f t="shared" si="4"/>
        <v>-1.2975884441180072E-2</v>
      </c>
      <c r="I13" s="69">
        <v>9730</v>
      </c>
      <c r="J13" s="56">
        <f>I13/I23</f>
        <v>0.20762648571367603</v>
      </c>
      <c r="K13" s="77">
        <v>8063</v>
      </c>
      <c r="L13" s="56">
        <f>K13/K23</f>
        <v>0.17947690595436838</v>
      </c>
      <c r="M13" s="64">
        <f t="shared" si="5"/>
        <v>-1667</v>
      </c>
      <c r="N13" s="76">
        <f t="shared" si="6"/>
        <v>-0.17132579650565263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12"/>
      <c r="AM13" s="7">
        <f>I16</f>
        <v>751</v>
      </c>
      <c r="AN13" s="8">
        <f t="shared" ref="AN13:AO15" si="7">K16</f>
        <v>651</v>
      </c>
      <c r="AO13" s="9">
        <f t="shared" si="7"/>
        <v>1.4490818030050083E-2</v>
      </c>
    </row>
    <row r="14" spans="1:41" s="6" customFormat="1" ht="16.5" thickBot="1">
      <c r="A14" s="79" t="s">
        <v>45</v>
      </c>
      <c r="B14" s="79" t="s">
        <v>31</v>
      </c>
      <c r="C14" s="14">
        <v>8</v>
      </c>
      <c r="D14" s="58" t="s">
        <v>12</v>
      </c>
      <c r="E14" s="77">
        <v>1359</v>
      </c>
      <c r="F14" s="56">
        <f>E14/E23</f>
        <v>3.1050082251873515E-2</v>
      </c>
      <c r="G14" s="62">
        <f t="shared" si="3"/>
        <v>-64</v>
      </c>
      <c r="H14" s="63">
        <f t="shared" si="4"/>
        <v>-4.7093451066961001E-2</v>
      </c>
      <c r="I14" s="69">
        <v>1177</v>
      </c>
      <c r="J14" s="56">
        <f>I14/I23</f>
        <v>2.511576296865331E-2</v>
      </c>
      <c r="K14" s="77">
        <v>1295</v>
      </c>
      <c r="L14" s="56">
        <f>K14/K23</f>
        <v>2.8825820812465219E-2</v>
      </c>
      <c r="M14" s="64">
        <f t="shared" si="5"/>
        <v>118</v>
      </c>
      <c r="N14" s="76">
        <f t="shared" si="6"/>
        <v>0.10025488530161428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12"/>
      <c r="AM14" s="7">
        <f>I17</f>
        <v>887</v>
      </c>
      <c r="AN14" s="8">
        <f t="shared" si="7"/>
        <v>2019</v>
      </c>
      <c r="AO14" s="9">
        <f t="shared" si="7"/>
        <v>4.4941569282136898E-2</v>
      </c>
    </row>
    <row r="15" spans="1:41" s="6" customFormat="1" ht="16.5" thickBot="1">
      <c r="A15" s="79" t="s">
        <v>46</v>
      </c>
      <c r="B15" s="79" t="s">
        <v>32</v>
      </c>
      <c r="C15" s="14">
        <v>9</v>
      </c>
      <c r="D15" s="59" t="s">
        <v>13</v>
      </c>
      <c r="E15" s="77">
        <v>4246</v>
      </c>
      <c r="F15" s="56">
        <f>E15/E23</f>
        <v>9.7011515262292083E-2</v>
      </c>
      <c r="G15" s="62">
        <f t="shared" si="3"/>
        <v>-382</v>
      </c>
      <c r="H15" s="63">
        <f t="shared" si="4"/>
        <v>-8.9967027790861992E-2</v>
      </c>
      <c r="I15" s="69">
        <v>3895</v>
      </c>
      <c r="J15" s="56">
        <f>I15/I23</f>
        <v>8.3114610673665795E-2</v>
      </c>
      <c r="K15" s="77">
        <v>3864</v>
      </c>
      <c r="L15" s="56">
        <f>K15/K23</f>
        <v>8.6010016694490821E-2</v>
      </c>
      <c r="M15" s="64">
        <f t="shared" si="5"/>
        <v>-31</v>
      </c>
      <c r="N15" s="76">
        <f t="shared" si="6"/>
        <v>-7.9589216944801026E-3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12"/>
      <c r="AM15" s="7">
        <f>I18</f>
        <v>308</v>
      </c>
      <c r="AN15" s="8">
        <f t="shared" si="7"/>
        <v>277</v>
      </c>
      <c r="AO15" s="9">
        <f t="shared" si="7"/>
        <v>6.1658319421257655E-3</v>
      </c>
    </row>
    <row r="16" spans="1:41" s="6" customFormat="1" ht="16.5" thickBot="1">
      <c r="A16" s="79" t="s">
        <v>47</v>
      </c>
      <c r="B16" s="79" t="s">
        <v>33</v>
      </c>
      <c r="C16" s="14">
        <v>10</v>
      </c>
      <c r="D16" s="59" t="s">
        <v>14</v>
      </c>
      <c r="E16" s="77">
        <v>639</v>
      </c>
      <c r="F16" s="56">
        <f>E16/E23</f>
        <v>1.459970754889417E-2</v>
      </c>
      <c r="G16" s="62">
        <f t="shared" si="3"/>
        <v>12</v>
      </c>
      <c r="H16" s="63">
        <f t="shared" si="4"/>
        <v>1.8779342723004695E-2</v>
      </c>
      <c r="I16" s="69">
        <v>751</v>
      </c>
      <c r="J16" s="56">
        <f>I16/I23</f>
        <v>1.6025435844909629E-2</v>
      </c>
      <c r="K16" s="77">
        <v>651</v>
      </c>
      <c r="L16" s="56">
        <f>K16/K23</f>
        <v>1.4490818030050083E-2</v>
      </c>
      <c r="M16" s="64">
        <f t="shared" si="5"/>
        <v>-100</v>
      </c>
      <c r="N16" s="76">
        <f t="shared" si="6"/>
        <v>-0.13315579227696406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12"/>
      <c r="AM16" s="7">
        <f t="shared" si="0"/>
        <v>4242</v>
      </c>
      <c r="AN16" s="8">
        <f t="shared" si="1"/>
        <v>4701</v>
      </c>
      <c r="AO16" s="9">
        <f t="shared" si="2"/>
        <v>0.10464106844741235</v>
      </c>
    </row>
    <row r="17" spans="1:41" s="6" customFormat="1" ht="16.5" thickBot="1">
      <c r="A17" s="79" t="s">
        <v>48</v>
      </c>
      <c r="B17" s="79" t="s">
        <v>34</v>
      </c>
      <c r="C17" s="14">
        <v>11</v>
      </c>
      <c r="D17" s="57" t="s">
        <v>15</v>
      </c>
      <c r="E17" s="77">
        <v>2118</v>
      </c>
      <c r="F17" s="56">
        <f>E17/E23</f>
        <v>4.8391518917930906E-2</v>
      </c>
      <c r="G17" s="62">
        <f t="shared" si="3"/>
        <v>-99</v>
      </c>
      <c r="H17" s="63">
        <f t="shared" si="4"/>
        <v>-4.6742209631728045E-2</v>
      </c>
      <c r="I17" s="69">
        <v>887</v>
      </c>
      <c r="J17" s="56">
        <f>I17/I23</f>
        <v>1.8927512109766766E-2</v>
      </c>
      <c r="K17" s="77">
        <v>2019</v>
      </c>
      <c r="L17" s="56">
        <f>K17/K23</f>
        <v>4.4941569282136898E-2</v>
      </c>
      <c r="M17" s="64">
        <f t="shared" si="5"/>
        <v>1132</v>
      </c>
      <c r="N17" s="76">
        <f t="shared" si="6"/>
        <v>1.2762119503945886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12"/>
      <c r="AM17" s="7">
        <f t="shared" si="0"/>
        <v>3199</v>
      </c>
      <c r="AN17" s="8">
        <f t="shared" si="1"/>
        <v>520</v>
      </c>
      <c r="AO17" s="9">
        <f t="shared" si="2"/>
        <v>1.1574846967167502E-2</v>
      </c>
    </row>
    <row r="18" spans="1:41" s="6" customFormat="1" ht="16.5" thickBot="1">
      <c r="A18" s="79" t="s">
        <v>49</v>
      </c>
      <c r="B18" s="79" t="s">
        <v>35</v>
      </c>
      <c r="C18" s="14">
        <v>12</v>
      </c>
      <c r="D18" s="57" t="s">
        <v>16</v>
      </c>
      <c r="E18" s="77">
        <v>285</v>
      </c>
      <c r="F18" s="56">
        <f>E18/E23</f>
        <v>6.511606653262658E-3</v>
      </c>
      <c r="G18" s="62">
        <f t="shared" si="3"/>
        <v>-8</v>
      </c>
      <c r="H18" s="63">
        <f t="shared" si="4"/>
        <v>-2.8070175438596492E-2</v>
      </c>
      <c r="I18" s="69">
        <v>308</v>
      </c>
      <c r="J18" s="56">
        <f>I18/I23</f>
        <v>6.5723491880588097E-3</v>
      </c>
      <c r="K18" s="77">
        <v>277</v>
      </c>
      <c r="L18" s="56">
        <f>K18/K23</f>
        <v>6.1658319421257655E-3</v>
      </c>
      <c r="M18" s="64">
        <f t="shared" si="5"/>
        <v>-31</v>
      </c>
      <c r="N18" s="76">
        <f t="shared" si="6"/>
        <v>-0.10064935064935066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12"/>
      <c r="AM18" s="7">
        <f t="shared" si="0"/>
        <v>4799</v>
      </c>
      <c r="AN18" s="8">
        <f t="shared" si="1"/>
        <v>6283</v>
      </c>
      <c r="AO18" s="9">
        <f t="shared" si="2"/>
        <v>0.13985531441291041</v>
      </c>
    </row>
    <row r="19" spans="1:41" ht="16.5" thickBot="1">
      <c r="A19" s="80" t="s">
        <v>50</v>
      </c>
      <c r="B19" s="80" t="s">
        <v>51</v>
      </c>
      <c r="C19" s="14">
        <v>13</v>
      </c>
      <c r="D19" s="57" t="s">
        <v>17</v>
      </c>
      <c r="E19" s="77">
        <v>4721</v>
      </c>
      <c r="F19" s="56">
        <f>E19/E23</f>
        <v>0.10786419301772984</v>
      </c>
      <c r="G19" s="62">
        <f t="shared" si="3"/>
        <v>-20</v>
      </c>
      <c r="H19" s="63">
        <f t="shared" si="4"/>
        <v>-4.2363905952128786E-3</v>
      </c>
      <c r="I19" s="69">
        <v>4242</v>
      </c>
      <c r="J19" s="56">
        <f>I19/I23</f>
        <v>9.0519172908264514E-2</v>
      </c>
      <c r="K19" s="77">
        <v>4701</v>
      </c>
      <c r="L19" s="56">
        <f>K19/K23</f>
        <v>0.10464106844741235</v>
      </c>
      <c r="M19" s="64">
        <f t="shared" si="5"/>
        <v>459</v>
      </c>
      <c r="N19" s="76">
        <f t="shared" si="6"/>
        <v>0.10820367751060821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12"/>
      <c r="AM19" s="7">
        <f t="shared" si="0"/>
        <v>4583</v>
      </c>
      <c r="AN19" s="8">
        <f t="shared" si="1"/>
        <v>5849</v>
      </c>
      <c r="AO19" s="9">
        <f t="shared" si="2"/>
        <v>0.13019476905954369</v>
      </c>
    </row>
    <row r="20" spans="1:41" ht="15.75">
      <c r="A20" s="80" t="s">
        <v>52</v>
      </c>
      <c r="B20" s="80" t="s">
        <v>53</v>
      </c>
      <c r="C20" s="14">
        <v>14</v>
      </c>
      <c r="D20" s="57" t="s">
        <v>18</v>
      </c>
      <c r="E20" s="77">
        <v>533</v>
      </c>
      <c r="F20" s="56">
        <f>E20/E23</f>
        <v>1.2177846828733321E-2</v>
      </c>
      <c r="G20" s="62">
        <f t="shared" si="3"/>
        <v>-13</v>
      </c>
      <c r="H20" s="63">
        <f t="shared" si="4"/>
        <v>-2.4390243902439025E-2</v>
      </c>
      <c r="I20" s="69">
        <v>3199</v>
      </c>
      <c r="J20" s="56">
        <f>I20/I23</f>
        <v>6.8262808612338091E-2</v>
      </c>
      <c r="K20" s="77">
        <v>520</v>
      </c>
      <c r="L20" s="56">
        <f>K20/K23</f>
        <v>1.1574846967167502E-2</v>
      </c>
      <c r="M20" s="64">
        <f t="shared" si="5"/>
        <v>-2679</v>
      </c>
      <c r="N20" s="76">
        <f t="shared" si="6"/>
        <v>-0.83744920287589875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12"/>
      <c r="AM20" s="7"/>
      <c r="AN20" s="2"/>
    </row>
    <row r="21" spans="1:41" ht="15.75">
      <c r="C21" s="14">
        <v>15</v>
      </c>
      <c r="D21" s="57" t="s">
        <v>19</v>
      </c>
      <c r="E21" s="77">
        <v>5206</v>
      </c>
      <c r="F21" s="56">
        <f>E21/E23</f>
        <v>0.11894534819959789</v>
      </c>
      <c r="G21" s="62">
        <f t="shared" si="3"/>
        <v>1077</v>
      </c>
      <c r="H21" s="63">
        <f t="shared" si="4"/>
        <v>0.20687668075297733</v>
      </c>
      <c r="I21" s="69">
        <v>4799</v>
      </c>
      <c r="J21" s="56">
        <f>I21/I23</f>
        <v>0.1024048823165397</v>
      </c>
      <c r="K21" s="81">
        <v>6283</v>
      </c>
      <c r="L21" s="56">
        <f>K21/K23</f>
        <v>0.13985531441291041</v>
      </c>
      <c r="M21" s="64">
        <f t="shared" si="5"/>
        <v>1484</v>
      </c>
      <c r="N21" s="76">
        <f t="shared" si="6"/>
        <v>0.30923108981037717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12"/>
      <c r="AN21" s="2"/>
    </row>
    <row r="22" spans="1:41" ht="16.5" thickBot="1">
      <c r="C22" s="15">
        <v>16</v>
      </c>
      <c r="D22" s="60" t="s">
        <v>20</v>
      </c>
      <c r="E22" s="81">
        <v>4804</v>
      </c>
      <c r="F22" s="56">
        <f>E22/E23</f>
        <v>0.10976055565710108</v>
      </c>
      <c r="G22" s="62">
        <f t="shared" si="3"/>
        <v>1045</v>
      </c>
      <c r="H22" s="63">
        <f t="shared" si="4"/>
        <v>0.21752706078268111</v>
      </c>
      <c r="I22" s="69">
        <v>4583</v>
      </c>
      <c r="J22" s="56">
        <f>I22/I23</f>
        <v>9.7795702366472489E-2</v>
      </c>
      <c r="K22" s="77">
        <v>5849</v>
      </c>
      <c r="L22" s="56">
        <f>K22/K23</f>
        <v>0.13019476905954369</v>
      </c>
      <c r="M22" s="70">
        <f t="shared" si="5"/>
        <v>1266</v>
      </c>
      <c r="N22" s="76">
        <f t="shared" si="6"/>
        <v>0.27623827187431815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12"/>
      <c r="AM22" s="18"/>
      <c r="AN22" s="2"/>
    </row>
    <row r="23" spans="1:41" ht="13.5" thickBot="1">
      <c r="C23" s="72"/>
      <c r="D23" s="61" t="s">
        <v>0</v>
      </c>
      <c r="E23" s="82">
        <f>SUM(E7:E22)</f>
        <v>43768</v>
      </c>
      <c r="F23" s="83">
        <f>E23/E23</f>
        <v>1</v>
      </c>
      <c r="G23" s="84">
        <f t="shared" ref="G23" si="8">K23-E23</f>
        <v>1157</v>
      </c>
      <c r="H23" s="85">
        <f t="shared" si="4"/>
        <v>2.6434838237982088E-2</v>
      </c>
      <c r="I23" s="86">
        <f>SUM(I7:I22)</f>
        <v>46863</v>
      </c>
      <c r="J23" s="83">
        <f>I23/I23</f>
        <v>1</v>
      </c>
      <c r="K23" s="82">
        <f>SUM(K7:K22)</f>
        <v>44925</v>
      </c>
      <c r="L23" s="83">
        <f>K23/K23</f>
        <v>1</v>
      </c>
      <c r="M23" s="71">
        <f t="shared" si="5"/>
        <v>-1938</v>
      </c>
      <c r="N23" s="73">
        <f t="shared" ref="N23" si="9">M23/I23</f>
        <v>-4.1354586774214198E-2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16"/>
      <c r="AM23" s="17"/>
      <c r="AN23" s="2"/>
    </row>
    <row r="24" spans="1:41" s="35" customFormat="1" ht="6.75">
      <c r="C24" s="23"/>
      <c r="D24" s="24"/>
      <c r="E24" s="25"/>
      <c r="F24" s="26"/>
      <c r="G24" s="27"/>
      <c r="H24" s="28"/>
      <c r="I24" s="29"/>
      <c r="J24" s="30"/>
      <c r="K24" s="29"/>
      <c r="L24" s="31"/>
      <c r="M24" s="29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3">
        <f>55+435+3+653+360+322+182+261+74+16</f>
        <v>2361</v>
      </c>
      <c r="AN24" s="34"/>
    </row>
    <row r="25" spans="1:41">
      <c r="AM25" s="19"/>
      <c r="AN25" s="2"/>
    </row>
    <row r="26" spans="1:41">
      <c r="AM26">
        <v>22899</v>
      </c>
      <c r="AN26" s="2"/>
    </row>
    <row r="27" spans="1:41">
      <c r="AM27" s="19" t="s">
        <v>22</v>
      </c>
      <c r="AN27" s="2"/>
    </row>
    <row r="28" spans="1:41">
      <c r="AN28" s="2"/>
    </row>
    <row r="29" spans="1:41">
      <c r="AN29" s="2"/>
    </row>
    <row r="30" spans="1:41">
      <c r="AN30" s="2"/>
    </row>
    <row r="31" spans="1:41">
      <c r="AN31" s="4"/>
    </row>
    <row r="32" spans="1:41">
      <c r="AN32" s="4"/>
    </row>
    <row r="33" spans="40:40">
      <c r="AN33" s="4"/>
    </row>
    <row r="34" spans="40:40">
      <c r="AN34" s="4"/>
    </row>
    <row r="35" spans="40:40">
      <c r="AN35" s="4"/>
    </row>
    <row r="56" spans="5:14">
      <c r="M56" s="65"/>
    </row>
    <row r="59" spans="5:14">
      <c r="F59" s="66"/>
      <c r="H59" s="67"/>
      <c r="J59" s="66"/>
      <c r="L59" s="66"/>
      <c r="N59" s="67"/>
    </row>
    <row r="60" spans="5:14">
      <c r="F60" s="66"/>
      <c r="H60" s="67"/>
      <c r="J60" s="66"/>
      <c r="L60" s="66"/>
      <c r="N60" s="67"/>
    </row>
    <row r="61" spans="5:14">
      <c r="E61" s="68"/>
      <c r="F61" s="66"/>
      <c r="H61" s="67"/>
      <c r="J61" s="66"/>
      <c r="L61" s="66"/>
      <c r="M61" s="68"/>
      <c r="N61" s="67"/>
    </row>
    <row r="62" spans="5:14">
      <c r="F62" s="66"/>
      <c r="H62" s="67"/>
      <c r="J62" s="66"/>
      <c r="L62" s="66"/>
      <c r="N62" s="67"/>
    </row>
    <row r="63" spans="5:14">
      <c r="F63" s="66"/>
      <c r="H63" s="67"/>
      <c r="J63" s="66"/>
      <c r="L63" s="66"/>
      <c r="N63" s="67"/>
    </row>
    <row r="64" spans="5:14">
      <c r="E64" s="68"/>
      <c r="F64" s="66"/>
      <c r="H64" s="67"/>
      <c r="J64" s="66"/>
      <c r="L64" s="66"/>
      <c r="M64" s="68"/>
      <c r="N64" s="67"/>
    </row>
    <row r="65" spans="5:14">
      <c r="E65" s="68"/>
      <c r="F65" s="66"/>
      <c r="H65" s="67"/>
      <c r="J65" s="66"/>
      <c r="L65" s="66"/>
      <c r="M65" s="68"/>
      <c r="N65" s="67"/>
    </row>
    <row r="66" spans="5:14">
      <c r="E66" s="68"/>
      <c r="F66" s="66"/>
      <c r="H66" s="67"/>
      <c r="J66" s="66"/>
      <c r="L66" s="66"/>
      <c r="N66" s="67"/>
    </row>
    <row r="67" spans="5:14">
      <c r="E67" s="68"/>
      <c r="F67" s="66"/>
      <c r="H67" s="67"/>
      <c r="J67" s="66"/>
      <c r="L67" s="66"/>
      <c r="N67" s="67"/>
    </row>
    <row r="68" spans="5:14">
      <c r="F68" s="66"/>
      <c r="H68" s="67"/>
      <c r="J68" s="66"/>
      <c r="L68" s="66"/>
      <c r="N68" s="67"/>
    </row>
    <row r="69" spans="5:14">
      <c r="E69" s="68"/>
      <c r="F69" s="66"/>
      <c r="H69" s="67"/>
      <c r="J69" s="66"/>
      <c r="L69" s="66"/>
      <c r="M69" s="68"/>
      <c r="N69" s="67"/>
    </row>
    <row r="70" spans="5:14">
      <c r="F70" s="66"/>
      <c r="H70" s="67"/>
      <c r="J70" s="66"/>
      <c r="L70" s="66"/>
      <c r="N70" s="67"/>
    </row>
    <row r="71" spans="5:14">
      <c r="E71" s="68"/>
      <c r="F71" s="66"/>
      <c r="H71" s="67"/>
      <c r="J71" s="66"/>
      <c r="L71" s="66"/>
      <c r="N71" s="67"/>
    </row>
    <row r="72" spans="5:14">
      <c r="E72" s="68"/>
      <c r="F72" s="66"/>
      <c r="G72" s="68"/>
      <c r="H72" s="67"/>
      <c r="J72" s="66"/>
      <c r="L72" s="66"/>
      <c r="M72" s="68"/>
      <c r="N72" s="67"/>
    </row>
    <row r="73" spans="5:14">
      <c r="F73" s="66"/>
      <c r="H73" s="67"/>
      <c r="J73" s="66"/>
      <c r="L73" s="66"/>
      <c r="M73" s="68"/>
      <c r="N73" s="67"/>
    </row>
    <row r="74" spans="5:14">
      <c r="E74" s="68"/>
      <c r="F74" s="66"/>
      <c r="H74" s="67"/>
      <c r="J74" s="66"/>
      <c r="L74" s="66"/>
      <c r="M74" s="68"/>
      <c r="N74" s="67"/>
    </row>
    <row r="75" spans="5:14">
      <c r="E75" s="68"/>
      <c r="F75" s="66"/>
      <c r="G75" s="68"/>
      <c r="H75" s="67"/>
      <c r="I75" s="68"/>
      <c r="J75" s="66"/>
      <c r="K75" s="68"/>
      <c r="L75" s="66"/>
      <c r="M75" s="68"/>
      <c r="N75" s="67"/>
    </row>
  </sheetData>
  <mergeCells count="7"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verticalDpi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2014-06-04T11:40:57Z</cp:lastPrinted>
  <dcterms:created xsi:type="dcterms:W3CDTF">2003-06-02T05:51:50Z</dcterms:created>
  <dcterms:modified xsi:type="dcterms:W3CDTF">2014-07-02T06:59:57Z</dcterms:modified>
</cp:coreProperties>
</file>